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03 OPJAK\1 výzva\"/>
    </mc:Choice>
  </mc:AlternateContent>
  <xr:revisionPtr revIDLastSave="0" documentId="13_ncr:1_{A3A631E3-4268-464A-AA9A-7ED2A3967AE2}" xr6:coauthVersionLast="47" xr6:coauthVersionMax="47" xr10:uidLastSave="{00000000-0000-0000-0000-000000000000}"/>
  <bookViews>
    <workbookView xWindow="1860" yWindow="1860" windowWidth="25095" windowHeight="152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S8" i="1"/>
  <c r="T8" i="1"/>
  <c r="S9" i="1"/>
  <c r="S11" i="1"/>
  <c r="T11" i="1"/>
  <c r="S12" i="1"/>
  <c r="T12" i="1"/>
  <c r="P8" i="1"/>
  <c r="P9" i="1"/>
  <c r="P11" i="1"/>
  <c r="P12" i="1"/>
  <c r="T7" i="1"/>
  <c r="S7" i="1"/>
  <c r="P7" i="1"/>
  <c r="Q15" i="1" l="1"/>
  <c r="R15" i="1"/>
</calcChain>
</file>

<file path=xl/sharedStrings.xml><?xml version="1.0" encoding="utf-8"?>
<sst xmlns="http://schemas.openxmlformats.org/spreadsheetml/2006/main" count="64" uniqueCount="55">
  <si>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</si>
  <si>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</si>
  <si>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</si>
  <si>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</si>
  <si>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</si>
  <si>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</si>
  <si>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</si>
  <si>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</si>
  <si>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</si>
  <si>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</si>
  <si>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</si>
  <si>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</si>
  <si>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30231300-0 - Zobrazovací jednotky </t>
  </si>
  <si>
    <t xml:space="preserve">30237220-7 - Podložky pod myš </t>
  </si>
  <si>
    <t xml:space="preserve">30237410-6 - Počítačová myš </t>
  </si>
  <si>
    <t>32581100-0 - Pro přenos dat kabelové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</si>
  <si>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</si>
  <si>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</si>
  <si>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</si>
  <si>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</si>
  <si>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</si>
  <si>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</si>
  <si>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</si>
  <si>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</si>
  <si>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</si>
  <si>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</si>
  <si>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</si>
  <si>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</si>
  <si>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</si>
  <si>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</si>
  <si>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</si>
  <si>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</si>
  <si>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</si>
  <si>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</si>
  <si>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</si>
  <si>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</si>
  <si>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</si>
  <si>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 xml:space="preserve">Příloha č. 2 Kupní smlouvy - technická specifikace
Výpočetní technika (III.) 103 - 2025 </t>
  </si>
  <si>
    <t>Myš drátová</t>
  </si>
  <si>
    <t>Podložka pod myš</t>
  </si>
  <si>
    <t>Chytré brýle k počítači</t>
  </si>
  <si>
    <t>Kabel HDMI na USB-C</t>
  </si>
  <si>
    <t>Společná faktura</t>
  </si>
  <si>
    <t>Název projektu: LABIR-PAV-2 / Předaplikační výzkum infračervených měřicích a zobrazovacích systémů pro chytrá města a bezpečnostní systémy
Číslo projektu: CZ.02.01.01/00/23_021/0010932</t>
  </si>
  <si>
    <t>Ing. Vladislav Lang, Ph.D.,
Tel.: 725 519 955,
37763 4717</t>
  </si>
  <si>
    <t>Teslova 1200/ 11, 
301 00 Plzeň, 
Nové technologie – výzkumné centrum,
budova H</t>
  </si>
  <si>
    <t>NE</t>
  </si>
  <si>
    <t>Myš - drátová, optická, symetrická, připojení skrze USB, citlivost min. 1600 DPI, 3 tlačítka, klasické kolečko, délka kabelu minimálne 1,5 m, připojení skrze USB-A.</t>
  </si>
  <si>
    <t>Textilní podložka pod myš, obšitý okraj, protiskuzová spodní strana, rozměr: 300 až 325 x 260 až 280 x 3-6 mm, barva černá.</t>
  </si>
  <si>
    <t>Operační systém minimálně Window 11 Pro, předinstalovaný (nesmí to být licence typu K12 (EDU)).
OS Windows požadujeme z důvodu kompatibility s interními aplikacemi ZČU (Stag, Magion,...).</t>
  </si>
  <si>
    <t>Kancelářské PC včetně klávesnice a myši</t>
  </si>
  <si>
    <t>Provedení Tower.
Výkon procesoru v Passmark CPU více než 39 800 bodů (platné ke dni 06.06.2025), minimálně 14 jader.
Operační paměť typu DDR5 minimálně 16 GB.
Grafická karta může být integrovaná.
Disky: 
1. SSD disk o kapacitě minimálně 1 TB, typ minimálně: M.2 2280, 
2. HDD Disk o kapacitě minimálně 2 TB SATA minimálně 7200 ot./min.
Záruka minimálně 5 let NBD on-site. 
Klávesnice klasická drátová.
Myš: bezdrátová, optická, pro praváky, připojení skrze bluetooth, citlivost min. 8000 DPI, 7 tlačítek, změna DPI pomocí tlačítka, dvě kolečka, hyperscroll olečko se setrvačníkem, bezdrátový USB přijímač součástí balení.</t>
  </si>
  <si>
    <t xml:space="preserve">Záruka minimálně 5 let,
NBD on-site. </t>
  </si>
  <si>
    <t xml:space="preserve">Chytré brýle k počítači, 120 Hz,
zorné pole 46°, 
připojení přes USB-C, 
displej OLED rozlišení minimálně 0,55" pro každé oko 1920×1080 px, 
obnovovací frekvence až 120 Hz, 
vestavěné stereo reproduktory,
jas minimálně 500 nitů, 
brýle musí být průhledné. 
Brýle musí být vybaveny elektrochromatickým stmíváním s možností nastavit úroveň průhlednosti na minimálně 3 úrovně.
Dodání včetně pouzdra. </t>
  </si>
  <si>
    <t>Kabel z portu HDMI na USB-C, délka od 1,2 m do 2 m, lze řešit jako redukce a kabel, tj. obrazový výstup z PC je HDMI a jde do brýlí, viz položka č. 4 brýle, které mají vstup USB-C.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</si>
</sst>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153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3" fillId="4" borderId="13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12" fillId="6" borderId="20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20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3" fillId="4" borderId="19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2" fillId="6" borderId="19" xfId="0" applyFont="1" applyFill="1" applyBorder="1" applyAlignment="1" applyProtection="1">
      <alignment horizontal="center" vertical="center" wrapText="1"/>
    </xf>
    <xf numFmtId="0" fontId="3" fillId="6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left" vertical="center" wrapText="1" indent="1"/>
    </xf>
    <xf numFmtId="0" fontId="12" fillId="6" borderId="24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7" fillId="3" borderId="2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3" fillId="4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3" fillId="4" borderId="17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0" fontId="3" fillId="6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6" fillId="3" borderId="22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5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23" fillId="4" borderId="25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G1" zoomScale="50" zoomScaleNormal="50" workbookViewId="0">
      <selection activeCell="Q11" sqref="Q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40" customWidth="1"/>
    <col min="5" max="5" width="10.5703125" style="22" customWidth="1"/>
    <col min="6" max="6" width="114.285156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54.7109375" style="1" customWidth="1"/>
    <col min="12" max="12" width="28.42578125" style="1" customWidth="1"/>
    <col min="13" max="13" width="24.28515625" style="1" customWidth="1"/>
    <col min="14" max="14" width="39.28515625" style="6" customWidth="1"/>
    <col min="15" max="15" width="27.28515625" style="6" customWidth="1"/>
    <col min="16" max="16" width="20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5.710937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31</v>
      </c>
      <c r="H6" s="31" t="s">
        <v>33</v>
      </c>
      <c r="I6" s="32" t="s">
        <v>19</v>
      </c>
      <c r="J6" s="29" t="s">
        <v>20</v>
      </c>
      <c r="K6" s="29" t="s">
        <v>35</v>
      </c>
      <c r="L6" s="33" t="s">
        <v>21</v>
      </c>
      <c r="M6" s="34" t="s">
        <v>22</v>
      </c>
      <c r="N6" s="33" t="s">
        <v>23</v>
      </c>
      <c r="O6" s="29" t="s">
        <v>29</v>
      </c>
      <c r="P6" s="33" t="s">
        <v>24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25</v>
      </c>
      <c r="V6" s="33" t="s">
        <v>26</v>
      </c>
    </row>
    <row r="7" spans="1:22" ht="49.5" customHeight="1" thickTop="1" x14ac:dyDescent="0.25">
      <c r="A7" s="37"/>
      <c r="B7" s="38">
        <v>1</v>
      </c>
      <c r="C7" s="39" t="s">
        <v>38</v>
      </c>
      <c r="D7" s="40">
        <v>2</v>
      </c>
      <c r="E7" s="41" t="s">
        <v>32</v>
      </c>
      <c r="F7" s="42" t="s">
        <v>47</v>
      </c>
      <c r="G7" s="142"/>
      <c r="H7" s="43" t="s">
        <v>46</v>
      </c>
      <c r="I7" s="44" t="s">
        <v>42</v>
      </c>
      <c r="J7" s="45" t="s">
        <v>34</v>
      </c>
      <c r="K7" s="46" t="s">
        <v>43</v>
      </c>
      <c r="L7" s="47"/>
      <c r="M7" s="48" t="s">
        <v>44</v>
      </c>
      <c r="N7" s="48" t="s">
        <v>45</v>
      </c>
      <c r="O7" s="49" t="s">
        <v>36</v>
      </c>
      <c r="P7" s="50">
        <f>D7*Q7</f>
        <v>440</v>
      </c>
      <c r="Q7" s="51">
        <v>220</v>
      </c>
      <c r="R7" s="148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14</v>
      </c>
    </row>
    <row r="8" spans="1:22" ht="40.5" customHeight="1" x14ac:dyDescent="0.25">
      <c r="A8" s="37"/>
      <c r="B8" s="56">
        <v>2</v>
      </c>
      <c r="C8" s="57" t="s">
        <v>39</v>
      </c>
      <c r="D8" s="58">
        <v>3</v>
      </c>
      <c r="E8" s="59" t="s">
        <v>32</v>
      </c>
      <c r="F8" s="60" t="s">
        <v>48</v>
      </c>
      <c r="G8" s="143"/>
      <c r="H8" s="61" t="s">
        <v>46</v>
      </c>
      <c r="I8" s="62"/>
      <c r="J8" s="63"/>
      <c r="K8" s="62"/>
      <c r="L8" s="64"/>
      <c r="M8" s="65"/>
      <c r="N8" s="65"/>
      <c r="O8" s="66"/>
      <c r="P8" s="67">
        <f>D8*Q8</f>
        <v>420</v>
      </c>
      <c r="Q8" s="68">
        <v>140</v>
      </c>
      <c r="R8" s="149"/>
      <c r="S8" s="69">
        <f>D8*R8</f>
        <v>0</v>
      </c>
      <c r="T8" s="70" t="str">
        <f t="shared" ref="T8:T12" si="1">IF(ISNUMBER(R8), IF(R8&gt;Q8,"NEVYHOVUJE","VYHOVUJE")," ")</f>
        <v xml:space="preserve"> </v>
      </c>
      <c r="U8" s="71"/>
      <c r="V8" s="72" t="s">
        <v>13</v>
      </c>
    </row>
    <row r="9" spans="1:22" ht="200.25" customHeight="1" x14ac:dyDescent="0.25">
      <c r="A9" s="37"/>
      <c r="B9" s="73">
        <v>3</v>
      </c>
      <c r="C9" s="74" t="s">
        <v>50</v>
      </c>
      <c r="D9" s="75">
        <v>1</v>
      </c>
      <c r="E9" s="76" t="s">
        <v>32</v>
      </c>
      <c r="F9" s="77" t="s">
        <v>51</v>
      </c>
      <c r="G9" s="144"/>
      <c r="H9" s="147"/>
      <c r="I9" s="62"/>
      <c r="J9" s="63"/>
      <c r="K9" s="62"/>
      <c r="L9" s="78" t="s">
        <v>52</v>
      </c>
      <c r="M9" s="65"/>
      <c r="N9" s="65"/>
      <c r="O9" s="66"/>
      <c r="P9" s="79">
        <f>D9*Q9</f>
        <v>22300</v>
      </c>
      <c r="Q9" s="80">
        <v>22300</v>
      </c>
      <c r="R9" s="150"/>
      <c r="S9" s="81">
        <f>D9*R9</f>
        <v>0</v>
      </c>
      <c r="T9" s="82" t="str">
        <f>IF(R9+R10, IF(R9+R10&gt;Q9,"NEVYHOVUJE","VYHOVUJE")," ")</f>
        <v xml:space="preserve"> </v>
      </c>
      <c r="U9" s="71"/>
      <c r="V9" s="83" t="s">
        <v>11</v>
      </c>
    </row>
    <row r="10" spans="1:22" ht="46.5" customHeight="1" x14ac:dyDescent="0.25">
      <c r="A10" s="37"/>
      <c r="B10" s="84"/>
      <c r="C10" s="85"/>
      <c r="D10" s="86"/>
      <c r="E10" s="87"/>
      <c r="F10" s="60" t="s">
        <v>49</v>
      </c>
      <c r="G10" s="143"/>
      <c r="H10" s="61" t="s">
        <v>46</v>
      </c>
      <c r="I10" s="62"/>
      <c r="J10" s="63"/>
      <c r="K10" s="62"/>
      <c r="L10" s="64"/>
      <c r="M10" s="65"/>
      <c r="N10" s="65"/>
      <c r="O10" s="66"/>
      <c r="P10" s="88"/>
      <c r="Q10" s="89"/>
      <c r="R10" s="149"/>
      <c r="S10" s="69">
        <f>D9*R10</f>
        <v>0</v>
      </c>
      <c r="T10" s="90"/>
      <c r="U10" s="71"/>
      <c r="V10" s="91"/>
    </row>
    <row r="11" spans="1:22" ht="184.5" customHeight="1" x14ac:dyDescent="0.25">
      <c r="A11" s="37"/>
      <c r="B11" s="92">
        <v>4</v>
      </c>
      <c r="C11" s="93" t="s">
        <v>40</v>
      </c>
      <c r="D11" s="94">
        <v>1</v>
      </c>
      <c r="E11" s="95" t="s">
        <v>32</v>
      </c>
      <c r="F11" s="96" t="s">
        <v>53</v>
      </c>
      <c r="G11" s="145"/>
      <c r="H11" s="97" t="s">
        <v>46</v>
      </c>
      <c r="I11" s="62"/>
      <c r="J11" s="63"/>
      <c r="K11" s="62"/>
      <c r="L11" s="78"/>
      <c r="M11" s="65"/>
      <c r="N11" s="65"/>
      <c r="O11" s="66"/>
      <c r="P11" s="98">
        <f>D11*Q11</f>
        <v>12000</v>
      </c>
      <c r="Q11" s="99">
        <v>12000</v>
      </c>
      <c r="R11" s="151"/>
      <c r="S11" s="100">
        <f>D11*R11</f>
        <v>0</v>
      </c>
      <c r="T11" s="101" t="str">
        <f t="shared" si="1"/>
        <v xml:space="preserve"> </v>
      </c>
      <c r="U11" s="71"/>
      <c r="V11" s="102" t="s">
        <v>12</v>
      </c>
    </row>
    <row r="12" spans="1:22" ht="65.25" customHeight="1" thickBot="1" x14ac:dyDescent="0.3">
      <c r="A12" s="37"/>
      <c r="B12" s="103">
        <v>5</v>
      </c>
      <c r="C12" s="104" t="s">
        <v>41</v>
      </c>
      <c r="D12" s="105">
        <v>1</v>
      </c>
      <c r="E12" s="106" t="s">
        <v>32</v>
      </c>
      <c r="F12" s="107" t="s">
        <v>54</v>
      </c>
      <c r="G12" s="146"/>
      <c r="H12" s="108" t="s">
        <v>46</v>
      </c>
      <c r="I12" s="109"/>
      <c r="J12" s="110"/>
      <c r="K12" s="109"/>
      <c r="L12" s="111"/>
      <c r="M12" s="112"/>
      <c r="N12" s="112"/>
      <c r="O12" s="113"/>
      <c r="P12" s="114">
        <f>D12*Q12</f>
        <v>1000</v>
      </c>
      <c r="Q12" s="115">
        <v>1000</v>
      </c>
      <c r="R12" s="152"/>
      <c r="S12" s="116">
        <f>D12*R12</f>
        <v>0</v>
      </c>
      <c r="T12" s="117" t="str">
        <f t="shared" si="1"/>
        <v xml:space="preserve"> </v>
      </c>
      <c r="U12" s="118"/>
      <c r="V12" s="119" t="s">
        <v>15</v>
      </c>
    </row>
    <row r="13" spans="1:22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20" t="s">
        <v>28</v>
      </c>
      <c r="C14" s="120"/>
      <c r="D14" s="120"/>
      <c r="E14" s="120"/>
      <c r="F14" s="120"/>
      <c r="G14" s="120"/>
      <c r="H14" s="121"/>
      <c r="I14" s="121"/>
      <c r="J14" s="122"/>
      <c r="K14" s="122"/>
      <c r="L14" s="27"/>
      <c r="M14" s="27"/>
      <c r="N14" s="27"/>
      <c r="O14" s="123"/>
      <c r="P14" s="123"/>
      <c r="Q14" s="124" t="s">
        <v>9</v>
      </c>
      <c r="R14" s="125" t="s">
        <v>10</v>
      </c>
      <c r="S14" s="126"/>
      <c r="T14" s="127"/>
      <c r="U14" s="128"/>
      <c r="V14" s="129"/>
    </row>
    <row r="15" spans="1:22" ht="50.45" customHeight="1" thickTop="1" thickBot="1" x14ac:dyDescent="0.3">
      <c r="B15" s="130" t="s">
        <v>27</v>
      </c>
      <c r="C15" s="130"/>
      <c r="D15" s="130"/>
      <c r="E15" s="130"/>
      <c r="F15" s="130"/>
      <c r="G15" s="130"/>
      <c r="H15" s="130"/>
      <c r="I15" s="131"/>
      <c r="L15" s="7"/>
      <c r="M15" s="7"/>
      <c r="N15" s="7"/>
      <c r="O15" s="132"/>
      <c r="P15" s="132"/>
      <c r="Q15" s="133">
        <f>SUM(P7:P12)</f>
        <v>36160</v>
      </c>
      <c r="R15" s="134">
        <f>SUM(S7:S12)</f>
        <v>0</v>
      </c>
      <c r="S15" s="135"/>
      <c r="T15" s="136"/>
    </row>
    <row r="16" spans="1:22" ht="15.75" thickTop="1" x14ac:dyDescent="0.25">
      <c r="B16" s="137" t="s">
        <v>30</v>
      </c>
      <c r="C16" s="137"/>
      <c r="D16" s="137"/>
      <c r="E16" s="137"/>
      <c r="F16" s="137"/>
      <c r="G16" s="137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38"/>
      <c r="C17" s="138"/>
      <c r="D17" s="138"/>
      <c r="E17" s="138"/>
      <c r="F17" s="13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38"/>
      <c r="C18" s="138"/>
      <c r="D18" s="138"/>
      <c r="E18" s="138"/>
      <c r="F18" s="13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38"/>
      <c r="C19" s="138"/>
      <c r="D19" s="138"/>
      <c r="E19" s="138"/>
      <c r="F19" s="13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22"/>
      <c r="D20" s="139"/>
      <c r="E20" s="122"/>
      <c r="F20" s="12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41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22"/>
      <c r="D22" s="139"/>
      <c r="E22" s="122"/>
      <c r="F22" s="12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22"/>
      <c r="D23" s="139"/>
      <c r="E23" s="122"/>
      <c r="F23" s="12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22"/>
      <c r="D24" s="139"/>
      <c r="E24" s="122"/>
      <c r="F24" s="12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22"/>
      <c r="D25" s="139"/>
      <c r="E25" s="122"/>
      <c r="F25" s="12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22"/>
      <c r="D26" s="139"/>
      <c r="E26" s="122"/>
      <c r="F26" s="12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22"/>
      <c r="D27" s="139"/>
      <c r="E27" s="122"/>
      <c r="F27" s="12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22"/>
      <c r="D28" s="139"/>
      <c r="E28" s="122"/>
      <c r="F28" s="12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22"/>
      <c r="D29" s="139"/>
      <c r="E29" s="122"/>
      <c r="F29" s="12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22"/>
      <c r="D30" s="139"/>
      <c r="E30" s="122"/>
      <c r="F30" s="12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22"/>
      <c r="D31" s="139"/>
      <c r="E31" s="122"/>
      <c r="F31" s="12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22"/>
      <c r="D32" s="139"/>
      <c r="E32" s="122"/>
      <c r="F32" s="12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22"/>
      <c r="D33" s="139"/>
      <c r="E33" s="122"/>
      <c r="F33" s="12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22"/>
      <c r="D34" s="139"/>
      <c r="E34" s="122"/>
      <c r="F34" s="12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22"/>
      <c r="D35" s="139"/>
      <c r="E35" s="122"/>
      <c r="F35" s="12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22"/>
      <c r="D36" s="139"/>
      <c r="E36" s="122"/>
      <c r="F36" s="12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22"/>
      <c r="D37" s="139"/>
      <c r="E37" s="122"/>
      <c r="F37" s="12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22"/>
      <c r="D38" s="139"/>
      <c r="E38" s="122"/>
      <c r="F38" s="12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22"/>
      <c r="D39" s="139"/>
      <c r="E39" s="122"/>
      <c r="F39" s="12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22"/>
      <c r="D40" s="139"/>
      <c r="E40" s="122"/>
      <c r="F40" s="12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22"/>
      <c r="D41" s="139"/>
      <c r="E41" s="122"/>
      <c r="F41" s="12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22"/>
      <c r="D42" s="139"/>
      <c r="E42" s="122"/>
      <c r="F42" s="12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22"/>
      <c r="D43" s="139"/>
      <c r="E43" s="122"/>
      <c r="F43" s="12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22"/>
      <c r="D44" s="139"/>
      <c r="E44" s="122"/>
      <c r="F44" s="12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22"/>
      <c r="D45" s="139"/>
      <c r="E45" s="122"/>
      <c r="F45" s="12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22"/>
      <c r="D46" s="139"/>
      <c r="E46" s="122"/>
      <c r="F46" s="12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22"/>
      <c r="D47" s="139"/>
      <c r="E47" s="122"/>
      <c r="F47" s="12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22"/>
      <c r="D48" s="139"/>
      <c r="E48" s="122"/>
      <c r="F48" s="12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22"/>
      <c r="D49" s="139"/>
      <c r="E49" s="122"/>
      <c r="F49" s="12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22"/>
      <c r="D50" s="139"/>
      <c r="E50" s="122"/>
      <c r="F50" s="12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22"/>
      <c r="D51" s="139"/>
      <c r="E51" s="122"/>
      <c r="F51" s="12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22"/>
      <c r="D52" s="139"/>
      <c r="E52" s="122"/>
      <c r="F52" s="12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22"/>
      <c r="D53" s="139"/>
      <c r="E53" s="122"/>
      <c r="F53" s="12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22"/>
      <c r="D54" s="139"/>
      <c r="E54" s="122"/>
      <c r="F54" s="12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22"/>
      <c r="D55" s="139"/>
      <c r="E55" s="122"/>
      <c r="F55" s="12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22"/>
      <c r="D56" s="139"/>
      <c r="E56" s="122"/>
      <c r="F56" s="12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22"/>
      <c r="D57" s="139"/>
      <c r="E57" s="122"/>
      <c r="F57" s="12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22"/>
      <c r="D58" s="139"/>
      <c r="E58" s="122"/>
      <c r="F58" s="12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22"/>
      <c r="D59" s="139"/>
      <c r="E59" s="122"/>
      <c r="F59" s="12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22"/>
      <c r="D60" s="139"/>
      <c r="E60" s="122"/>
      <c r="F60" s="12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22"/>
      <c r="D61" s="139"/>
      <c r="E61" s="122"/>
      <c r="F61" s="12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22"/>
      <c r="D62" s="139"/>
      <c r="E62" s="122"/>
      <c r="F62" s="12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22"/>
      <c r="D63" s="139"/>
      <c r="E63" s="122"/>
      <c r="F63" s="12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22"/>
      <c r="D64" s="139"/>
      <c r="E64" s="122"/>
      <c r="F64" s="12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22"/>
      <c r="D65" s="139"/>
      <c r="E65" s="122"/>
      <c r="F65" s="12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22"/>
      <c r="D66" s="139"/>
      <c r="E66" s="122"/>
      <c r="F66" s="12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22"/>
      <c r="D67" s="139"/>
      <c r="E67" s="122"/>
      <c r="F67" s="12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22"/>
      <c r="D68" s="139"/>
      <c r="E68" s="122"/>
      <c r="F68" s="12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22"/>
      <c r="D69" s="139"/>
      <c r="E69" s="122"/>
      <c r="F69" s="12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22"/>
      <c r="D70" s="139"/>
      <c r="E70" s="122"/>
      <c r="F70" s="12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22"/>
      <c r="D71" s="139"/>
      <c r="E71" s="122"/>
      <c r="F71" s="12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22"/>
      <c r="D72" s="139"/>
      <c r="E72" s="122"/>
      <c r="F72" s="12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22"/>
      <c r="D73" s="139"/>
      <c r="E73" s="122"/>
      <c r="F73" s="12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22"/>
      <c r="D74" s="139"/>
      <c r="E74" s="122"/>
      <c r="F74" s="12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22"/>
      <c r="D75" s="139"/>
      <c r="E75" s="122"/>
      <c r="F75" s="12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22"/>
      <c r="D76" s="139"/>
      <c r="E76" s="122"/>
      <c r="F76" s="12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22"/>
      <c r="D77" s="139"/>
      <c r="E77" s="122"/>
      <c r="F77" s="12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22"/>
      <c r="D78" s="139"/>
      <c r="E78" s="122"/>
      <c r="F78" s="12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22"/>
      <c r="D79" s="139"/>
      <c r="E79" s="122"/>
      <c r="F79" s="12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22"/>
      <c r="D80" s="139"/>
      <c r="E80" s="122"/>
      <c r="F80" s="12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22"/>
      <c r="D81" s="139"/>
      <c r="E81" s="122"/>
      <c r="F81" s="12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22"/>
      <c r="D82" s="139"/>
      <c r="E82" s="122"/>
      <c r="F82" s="12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22"/>
      <c r="D83" s="139"/>
      <c r="E83" s="122"/>
      <c r="F83" s="12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22"/>
      <c r="D84" s="139"/>
      <c r="E84" s="122"/>
      <c r="F84" s="12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22"/>
      <c r="D85" s="139"/>
      <c r="E85" s="122"/>
      <c r="F85" s="12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22"/>
      <c r="D86" s="139"/>
      <c r="E86" s="122"/>
      <c r="F86" s="12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22"/>
      <c r="D87" s="139"/>
      <c r="E87" s="122"/>
      <c r="F87" s="12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22"/>
      <c r="D88" s="139"/>
      <c r="E88" s="122"/>
      <c r="F88" s="12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22"/>
      <c r="D89" s="139"/>
      <c r="E89" s="122"/>
      <c r="F89" s="12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22"/>
      <c r="D90" s="139"/>
      <c r="E90" s="122"/>
      <c r="F90" s="12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22"/>
      <c r="D91" s="139"/>
      <c r="E91" s="122"/>
      <c r="F91" s="12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22"/>
      <c r="D92" s="139"/>
      <c r="E92" s="122"/>
      <c r="F92" s="12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22"/>
      <c r="D93" s="139"/>
      <c r="E93" s="122"/>
      <c r="F93" s="12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22"/>
      <c r="D94" s="139"/>
      <c r="E94" s="122"/>
      <c r="F94" s="12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22"/>
      <c r="D95" s="139"/>
      <c r="E95" s="122"/>
      <c r="F95" s="12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22"/>
      <c r="D96" s="139"/>
      <c r="E96" s="122"/>
      <c r="F96" s="12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22"/>
      <c r="D97" s="139"/>
      <c r="E97" s="122"/>
      <c r="F97" s="12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22"/>
      <c r="D98" s="139"/>
      <c r="E98" s="122"/>
      <c r="F98" s="122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22"/>
      <c r="D99" s="139"/>
      <c r="E99" s="122"/>
      <c r="F99" s="122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22"/>
      <c r="D100" s="139"/>
      <c r="E100" s="122"/>
      <c r="F100" s="122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22"/>
      <c r="D101" s="139"/>
      <c r="E101" s="122"/>
      <c r="F101" s="122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MqS2pROlxSShurFB3kUTFuISqFeb0aYHSd/ioKuxL+K3tRgum0apw0qtHPelqIDK3QXmEMa1yL5p3MsMk5+Eug==" saltValue="1+rAO0HaIa2x1S+H2eZZjA==" spinCount="100000" sheet="1" objects="1" scenarios="1"/>
  <mergeCells count="25">
    <mergeCell ref="B9:B10"/>
    <mergeCell ref="C9:C10"/>
    <mergeCell ref="D9:D10"/>
    <mergeCell ref="E9:E10"/>
    <mergeCell ref="L7:L8"/>
    <mergeCell ref="L9:L10"/>
    <mergeCell ref="P9:P10"/>
    <mergeCell ref="Q9:Q10"/>
    <mergeCell ref="T9:T10"/>
    <mergeCell ref="V9:V10"/>
    <mergeCell ref="L11:L12"/>
    <mergeCell ref="M7:M12"/>
    <mergeCell ref="N7:N12"/>
    <mergeCell ref="O7:O12"/>
    <mergeCell ref="U7:U12"/>
    <mergeCell ref="B1:D1"/>
    <mergeCell ref="G5:H5"/>
    <mergeCell ref="I7:I12"/>
    <mergeCell ref="J7:J12"/>
    <mergeCell ref="K7:K12"/>
    <mergeCell ref="B16:G16"/>
    <mergeCell ref="R15:T15"/>
    <mergeCell ref="R14:T14"/>
    <mergeCell ref="B14:G14"/>
    <mergeCell ref="B15:H15"/>
  </mergeCells>
  <conditionalFormatting sqref="G7:H12 R7:R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:T9 T11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 E11:E12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2" orientation="landscape" r:id="rId1"/>
  <ignoredErrors>
    <ignoredError sqref="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V7:V9 V11:V12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2025-06-20T07:19:44Z</cp:lastPrinted>
  <dcterms:created xsi:type="dcterms:W3CDTF">2014-03-05T12:43:32Z</dcterms:created>
  <dcterms:modified xsi:type="dcterms:W3CDTF">2025-06-23T05:35:28Z</dcterms:modified>
</cp:coreProperties>
</file>